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\Desktop\Website Updates\"/>
    </mc:Choice>
  </mc:AlternateContent>
  <xr:revisionPtr revIDLastSave="0" documentId="8_{2D340735-EC60-4910-8EA4-B78F82B9EDC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ain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2" l="1"/>
  <c r="C12" i="2"/>
  <c r="C11" i="2"/>
  <c r="C9" i="2"/>
  <c r="C8" i="2"/>
  <c r="C35" i="2" s="1"/>
  <c r="C32" i="2" s="1"/>
  <c r="C6" i="2"/>
  <c r="C4" i="2"/>
  <c r="C10" i="2" s="1"/>
  <c r="C14" i="2"/>
  <c r="C13" i="2" s="1"/>
  <c r="C37" i="2" s="1"/>
  <c r="C30" i="2" s="1"/>
  <c r="C34" i="2" l="1"/>
  <c r="C36" i="2" s="1"/>
  <c r="C31" i="2" s="1"/>
</calcChain>
</file>

<file path=xl/sharedStrings.xml><?xml version="1.0" encoding="utf-8"?>
<sst xmlns="http://schemas.openxmlformats.org/spreadsheetml/2006/main" count="29" uniqueCount="29">
  <si>
    <t>P(VMA Resolved | Vitrectomy):</t>
  </si>
  <si>
    <t>P(VMA Not Resolved | Vitrectomy):</t>
  </si>
  <si>
    <t>P(VMA Resolved | Ocriplasmin):</t>
  </si>
  <si>
    <t>P(VMA Not Resolved | Ocriplasmin):</t>
  </si>
  <si>
    <t>P(VMA Resolved | Observation):</t>
  </si>
  <si>
    <t>P(VMA Not Resolved | Observation):</t>
  </si>
  <si>
    <t>P(VMA Resolved | Ocriplasmin, Vitrectomy):</t>
  </si>
  <si>
    <t>P(VMA Not Resolved | Ocriplasmin, Vitrectomy):</t>
  </si>
  <si>
    <t>P(VMA Resolved | Ocriplasmin, Observation):</t>
  </si>
  <si>
    <t>P(VMA Not Resolved | Ocriplasmin, Observation):</t>
  </si>
  <si>
    <r>
      <t>Cost of Vitrectomy, C</t>
    </r>
    <r>
      <rPr>
        <vertAlign val="subscript"/>
        <sz val="11"/>
        <color theme="1"/>
        <rFont val="Calibri"/>
        <family val="2"/>
        <scheme val="minor"/>
      </rPr>
      <t>VI</t>
    </r>
    <r>
      <rPr>
        <sz val="11"/>
        <color theme="1"/>
        <rFont val="Calibri"/>
        <family val="2"/>
        <scheme val="minor"/>
      </rPr>
      <t>:</t>
    </r>
  </si>
  <si>
    <r>
      <t>Cost of Observation, C</t>
    </r>
    <r>
      <rPr>
        <vertAlign val="subscript"/>
        <sz val="11"/>
        <color theme="1"/>
        <rFont val="Calibri"/>
        <family val="2"/>
        <scheme val="minor"/>
      </rPr>
      <t>OB</t>
    </r>
    <r>
      <rPr>
        <sz val="11"/>
        <color theme="1"/>
        <rFont val="Calibri"/>
        <family val="2"/>
        <scheme val="minor"/>
      </rPr>
      <t>:</t>
    </r>
  </si>
  <si>
    <r>
      <t>Cost of Ocriplasmin, C</t>
    </r>
    <r>
      <rPr>
        <vertAlign val="subscript"/>
        <sz val="11"/>
        <color theme="1"/>
        <rFont val="Calibri"/>
        <family val="2"/>
        <scheme val="minor"/>
      </rPr>
      <t>OC</t>
    </r>
    <r>
      <rPr>
        <sz val="11"/>
        <color theme="1"/>
        <rFont val="Calibri"/>
        <family val="2"/>
        <scheme val="minor"/>
      </rPr>
      <t>:</t>
    </r>
  </si>
  <si>
    <t>Parameters</t>
  </si>
  <si>
    <t>Assumptions</t>
  </si>
  <si>
    <t>Ocriplasmin is administered no more than once</t>
  </si>
  <si>
    <t>Ocriplasmin is never administered after a vitrectomy is performed</t>
  </si>
  <si>
    <r>
      <t>Unconditioned Value of Positive Outcome, R</t>
    </r>
    <r>
      <rPr>
        <vertAlign val="subscript"/>
        <sz val="11"/>
        <color theme="1"/>
        <rFont val="Calibri"/>
        <family val="2"/>
        <scheme val="minor"/>
      </rPr>
      <t>Resolved</t>
    </r>
    <r>
      <rPr>
        <sz val="11"/>
        <color theme="1"/>
        <rFont val="Calibri"/>
        <family val="2"/>
        <scheme val="minor"/>
      </rPr>
      <t>:</t>
    </r>
  </si>
  <si>
    <r>
      <t>Unconditioned Value of Negative Outcome, R</t>
    </r>
    <r>
      <rPr>
        <vertAlign val="subscript"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>:</t>
    </r>
  </si>
  <si>
    <t>Temporal aspects are not considered</t>
  </si>
  <si>
    <t>"Vitrectomy" and "Observation" are both independent of "Ocriplasmin"</t>
  </si>
  <si>
    <t>Vitrectomy Score:</t>
  </si>
  <si>
    <t>Ocriplasmin Score:</t>
  </si>
  <si>
    <t>Observation Score:</t>
  </si>
  <si>
    <t>D:</t>
  </si>
  <si>
    <t>E:</t>
  </si>
  <si>
    <t>C:</t>
  </si>
  <si>
    <t>B:</t>
  </si>
  <si>
    <t>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</si>
</sst>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0</xdr:row>
      <xdr:rowOff>180532</xdr:rowOff>
    </xdr:from>
    <xdr:to>
      <xdr:col>19</xdr:col>
      <xdr:colOff>594360</xdr:colOff>
      <xdr:row>27</xdr:row>
      <xdr:rowOff>38100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4352365" y="180532"/>
          <a:ext cx="10286701" cy="5482921"/>
          <a:chOff x="4648200" y="180532"/>
          <a:chExt cx="10119360" cy="5366828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4648200" y="180532"/>
            <a:ext cx="9473810" cy="5366828"/>
            <a:chOff x="4998720" y="576772"/>
            <a:chExt cx="9473810" cy="5366828"/>
          </a:xfrm>
        </xdr:grpSpPr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998720" y="576772"/>
              <a:ext cx="9473810" cy="5366828"/>
            </a:xfrm>
            <a:prstGeom prst="rect">
              <a:avLst/>
            </a:prstGeom>
            <a:ln>
              <a:noFill/>
            </a:ln>
          </xdr:spPr>
        </xdr:pic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6438900" y="2011680"/>
              <a:ext cx="1074420" cy="1981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900" b="1" baseline="0">
                  <a:ln>
                    <a:noFill/>
                  </a:ln>
                  <a:solidFill>
                    <a:schemeClr val="accent6">
                      <a:lumMod val="75000"/>
                    </a:schemeClr>
                  </a:solidFill>
                </a:rPr>
                <a:t>C</a:t>
              </a:r>
              <a:r>
                <a:rPr lang="en-US" sz="900" b="1" baseline="-25000">
                  <a:ln>
                    <a:noFill/>
                  </a:ln>
                  <a:solidFill>
                    <a:schemeClr val="accent6">
                      <a:lumMod val="75000"/>
                    </a:schemeClr>
                  </a:solidFill>
                </a:rPr>
                <a:t>VI</a:t>
              </a:r>
            </a:p>
          </xdr:txBody>
        </xdr:sp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6408420" y="3718560"/>
              <a:ext cx="1074420" cy="1981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900" b="1" baseline="0">
                  <a:ln>
                    <a:noFill/>
                  </a:ln>
                  <a:solidFill>
                    <a:schemeClr val="accent6">
                      <a:lumMod val="75000"/>
                    </a:schemeClr>
                  </a:solidFill>
                </a:rPr>
                <a:t>C</a:t>
              </a:r>
              <a:r>
                <a:rPr lang="en-US" sz="900" b="1" baseline="-25000">
                  <a:ln>
                    <a:noFill/>
                  </a:ln>
                  <a:solidFill>
                    <a:schemeClr val="accent6">
                      <a:lumMod val="75000"/>
                    </a:schemeClr>
                  </a:solidFill>
                </a:rPr>
                <a:t>OC</a:t>
              </a:r>
            </a:p>
          </xdr:txBody>
        </xdr:sp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6416040" y="5362132"/>
              <a:ext cx="1074420" cy="1981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900" b="1" baseline="0">
                  <a:ln>
                    <a:noFill/>
                  </a:ln>
                  <a:solidFill>
                    <a:schemeClr val="accent6">
                      <a:lumMod val="75000"/>
                    </a:schemeClr>
                  </a:solidFill>
                </a:rPr>
                <a:t>C</a:t>
              </a:r>
              <a:r>
                <a:rPr lang="en-US" sz="900" b="1" baseline="-25000">
                  <a:ln>
                    <a:noFill/>
                  </a:ln>
                  <a:solidFill>
                    <a:schemeClr val="accent6">
                      <a:lumMod val="75000"/>
                    </a:schemeClr>
                  </a:solidFill>
                </a:rPr>
                <a:t>OB</a:t>
              </a:r>
            </a:p>
          </xdr:txBody>
        </xdr: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10462260" y="3573780"/>
              <a:ext cx="1074420" cy="1981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900" b="1" baseline="0">
                  <a:ln>
                    <a:noFill/>
                  </a:ln>
                  <a:solidFill>
                    <a:schemeClr val="accent6">
                      <a:lumMod val="75000"/>
                    </a:schemeClr>
                  </a:solidFill>
                </a:rPr>
                <a:t>C</a:t>
              </a:r>
              <a:r>
                <a:rPr lang="en-US" sz="900" b="1" baseline="-25000">
                  <a:ln>
                    <a:noFill/>
                  </a:ln>
                  <a:solidFill>
                    <a:schemeClr val="accent6">
                      <a:lumMod val="75000"/>
                    </a:schemeClr>
                  </a:solidFill>
                </a:rPr>
                <a:t>VI</a:t>
              </a:r>
            </a:p>
          </xdr:txBody>
        </xdr:sp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10416540" y="5278312"/>
              <a:ext cx="1074420" cy="1981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900" b="1" baseline="0">
                  <a:ln>
                    <a:noFill/>
                  </a:ln>
                  <a:solidFill>
                    <a:schemeClr val="accent6">
                      <a:lumMod val="75000"/>
                    </a:schemeClr>
                  </a:solidFill>
                </a:rPr>
                <a:t>C</a:t>
              </a:r>
              <a:r>
                <a:rPr lang="en-US" sz="900" b="1" baseline="-25000">
                  <a:ln>
                    <a:noFill/>
                  </a:ln>
                  <a:solidFill>
                    <a:schemeClr val="accent6">
                      <a:lumMod val="75000"/>
                    </a:schemeClr>
                  </a:solidFill>
                </a:rPr>
                <a:t>OB</a:t>
              </a:r>
            </a:p>
          </xdr:txBody>
        </xdr:sp>
      </xdr:grp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9364980" y="1011112"/>
            <a:ext cx="1074420" cy="1981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900" b="1" baseline="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R</a:t>
            </a:r>
            <a:r>
              <a:rPr lang="en-US" sz="900" b="1" baseline="-2500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Resolved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9334500" y="1965960"/>
            <a:ext cx="1074420" cy="1981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900" b="1" baseline="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R</a:t>
            </a:r>
            <a:r>
              <a:rPr lang="en-US" sz="900" b="1" baseline="-2500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Not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13693140" y="2756092"/>
            <a:ext cx="1074420" cy="1981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900" b="1" baseline="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R</a:t>
            </a:r>
            <a:r>
              <a:rPr lang="en-US" sz="900" b="1" baseline="-2500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Resolved</a:t>
            </a: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13693140" y="4259580"/>
            <a:ext cx="1074420" cy="1981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900" b="1" baseline="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R</a:t>
            </a:r>
            <a:r>
              <a:rPr lang="en-US" sz="900" b="1" baseline="-2500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Resolved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9159240" y="4389120"/>
            <a:ext cx="1074420" cy="1981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900" b="1" baseline="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R</a:t>
            </a:r>
            <a:r>
              <a:rPr lang="en-US" sz="900" b="1" baseline="-2500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Resolved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9204960" y="2567940"/>
            <a:ext cx="1074420" cy="1981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900" b="1" baseline="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R</a:t>
            </a:r>
            <a:r>
              <a:rPr lang="en-US" sz="900" b="1" baseline="-2500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Resolved</a:t>
            </a: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13586460" y="3489960"/>
            <a:ext cx="1074420" cy="1981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900" b="1" baseline="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R</a:t>
            </a:r>
            <a:r>
              <a:rPr lang="en-US" sz="900" b="1" baseline="-2500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Not</a:t>
            </a:r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13616940" y="5128260"/>
            <a:ext cx="1074420" cy="1981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900" b="1" baseline="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R</a:t>
            </a:r>
            <a:r>
              <a:rPr lang="en-US" sz="900" b="1" baseline="-2500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Not</a:t>
            </a: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9326880" y="5242560"/>
            <a:ext cx="1074420" cy="1981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900" b="1" baseline="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R</a:t>
            </a:r>
            <a:r>
              <a:rPr lang="en-US" sz="900" b="1" baseline="-25000">
                <a:ln>
                  <a:noFill/>
                </a:ln>
                <a:solidFill>
                  <a:schemeClr val="accent5">
                    <a:lumMod val="75000"/>
                  </a:schemeClr>
                </a:solidFill>
              </a:rPr>
              <a:t>Not</a:t>
            </a:r>
          </a:p>
        </xdr:txBody>
      </xdr:sp>
    </xdr:grpSp>
    <xdr:clientData/>
  </xdr:twoCellAnchor>
  <xdr:twoCellAnchor>
    <xdr:from>
      <xdr:col>6</xdr:col>
      <xdr:colOff>160020</xdr:colOff>
      <xdr:row>6</xdr:row>
      <xdr:rowOff>114300</xdr:rowOff>
    </xdr:from>
    <xdr:to>
      <xdr:col>6</xdr:col>
      <xdr:colOff>525780</xdr:colOff>
      <xdr:row>8</xdr:row>
      <xdr:rowOff>30480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821680" y="1226820"/>
          <a:ext cx="36576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n>
                <a:solidFill>
                  <a:sysClr val="windowText" lastClr="000000"/>
                </a:solidFill>
              </a:ln>
            </a:rPr>
            <a:t>A</a:t>
          </a:r>
        </a:p>
      </xdr:txBody>
    </xdr:sp>
    <xdr:clientData/>
  </xdr:twoCellAnchor>
  <xdr:twoCellAnchor>
    <xdr:from>
      <xdr:col>6</xdr:col>
      <xdr:colOff>182880</xdr:colOff>
      <xdr:row>14</xdr:row>
      <xdr:rowOff>45720</xdr:rowOff>
    </xdr:from>
    <xdr:to>
      <xdr:col>6</xdr:col>
      <xdr:colOff>548640</xdr:colOff>
      <xdr:row>15</xdr:row>
      <xdr:rowOff>129540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844540" y="2667000"/>
          <a:ext cx="36576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n>
                <a:solidFill>
                  <a:sysClr val="windowText" lastClr="000000"/>
                </a:solidFill>
              </a:ln>
            </a:rPr>
            <a:t>B</a:t>
          </a:r>
        </a:p>
      </xdr:txBody>
    </xdr:sp>
    <xdr:clientData/>
  </xdr:twoCellAnchor>
  <xdr:twoCellAnchor>
    <xdr:from>
      <xdr:col>6</xdr:col>
      <xdr:colOff>144780</xdr:colOff>
      <xdr:row>22</xdr:row>
      <xdr:rowOff>180532</xdr:rowOff>
    </xdr:from>
    <xdr:to>
      <xdr:col>6</xdr:col>
      <xdr:colOff>510540</xdr:colOff>
      <xdr:row>23</xdr:row>
      <xdr:rowOff>104332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806440" y="4592512"/>
          <a:ext cx="36576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n>
                <a:solidFill>
                  <a:sysClr val="windowText" lastClr="000000"/>
                </a:solidFill>
              </a:ln>
            </a:rPr>
            <a:t>C</a:t>
          </a:r>
        </a:p>
      </xdr:txBody>
    </xdr:sp>
    <xdr:clientData/>
  </xdr:twoCellAnchor>
  <xdr:twoCellAnchor>
    <xdr:from>
      <xdr:col>12</xdr:col>
      <xdr:colOff>541020</xdr:colOff>
      <xdr:row>14</xdr:row>
      <xdr:rowOff>144780</xdr:rowOff>
    </xdr:from>
    <xdr:to>
      <xdr:col>13</xdr:col>
      <xdr:colOff>297180</xdr:colOff>
      <xdr:row>16</xdr:row>
      <xdr:rowOff>30480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860280" y="2766060"/>
          <a:ext cx="36576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n>
                <a:solidFill>
                  <a:sysClr val="windowText" lastClr="000000"/>
                </a:solidFill>
              </a:ln>
            </a:rPr>
            <a:t>D</a:t>
          </a:r>
        </a:p>
      </xdr:txBody>
    </xdr:sp>
    <xdr:clientData/>
  </xdr:twoCellAnchor>
  <xdr:twoCellAnchor>
    <xdr:from>
      <xdr:col>12</xdr:col>
      <xdr:colOff>495300</xdr:colOff>
      <xdr:row>22</xdr:row>
      <xdr:rowOff>91440</xdr:rowOff>
    </xdr:from>
    <xdr:to>
      <xdr:col>13</xdr:col>
      <xdr:colOff>251460</xdr:colOff>
      <xdr:row>23</xdr:row>
      <xdr:rowOff>15240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814560" y="4503420"/>
          <a:ext cx="36576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n>
                <a:solidFill>
                  <a:sysClr val="windowText" lastClr="000000"/>
                </a:solidFill>
              </a:ln>
            </a:rPr>
            <a:t>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37"/>
  <sheetViews>
    <sheetView showGridLines="0" tabSelected="1" zoomScale="85" zoomScaleNormal="85" workbookViewId="0"/>
  </sheetViews>
  <sheetFormatPr defaultColWidth="8.90625" defaultRowHeight="14.5" x14ac:dyDescent="0.35"/>
  <cols>
    <col min="1" max="1" width="2.81640625" style="4" customWidth="1"/>
    <col min="2" max="2" width="44.1796875" style="1" bestFit="1" customWidth="1"/>
    <col min="3" max="3" width="12.08984375" style="3" customWidth="1"/>
    <col min="4" max="16384" width="8.90625" style="4"/>
  </cols>
  <sheetData>
    <row r="1" spans="2:3" ht="15" thickBot="1" x14ac:dyDescent="0.4">
      <c r="B1" s="2"/>
    </row>
    <row r="2" spans="2:3" ht="15" thickBot="1" x14ac:dyDescent="0.4">
      <c r="B2" s="6" t="s">
        <v>13</v>
      </c>
      <c r="C2" s="4"/>
    </row>
    <row r="3" spans="2:3" x14ac:dyDescent="0.35">
      <c r="B3" s="10" t="s">
        <v>0</v>
      </c>
      <c r="C3" s="15">
        <v>0.9</v>
      </c>
    </row>
    <row r="4" spans="2:3" x14ac:dyDescent="0.35">
      <c r="B4" s="11" t="s">
        <v>1</v>
      </c>
      <c r="C4" s="16">
        <f>1-C3</f>
        <v>9.9999999999999978E-2</v>
      </c>
    </row>
    <row r="5" spans="2:3" x14ac:dyDescent="0.35">
      <c r="B5" s="11" t="s">
        <v>2</v>
      </c>
      <c r="C5" s="16">
        <v>0.26500000000000001</v>
      </c>
    </row>
    <row r="6" spans="2:3" x14ac:dyDescent="0.35">
      <c r="B6" s="11" t="s">
        <v>3</v>
      </c>
      <c r="C6" s="16">
        <f>1-C5</f>
        <v>0.73499999999999999</v>
      </c>
    </row>
    <row r="7" spans="2:3" x14ac:dyDescent="0.35">
      <c r="B7" s="11" t="s">
        <v>4</v>
      </c>
      <c r="C7" s="16">
        <v>0.10100000000000001</v>
      </c>
    </row>
    <row r="8" spans="2:3" ht="15" thickBot="1" x14ac:dyDescent="0.4">
      <c r="B8" s="12" t="s">
        <v>5</v>
      </c>
      <c r="C8" s="17">
        <f>1-C7</f>
        <v>0.89900000000000002</v>
      </c>
    </row>
    <row r="9" spans="2:3" x14ac:dyDescent="0.35">
      <c r="B9" s="13" t="s">
        <v>6</v>
      </c>
      <c r="C9" s="20">
        <f>C3</f>
        <v>0.9</v>
      </c>
    </row>
    <row r="10" spans="2:3" x14ac:dyDescent="0.35">
      <c r="B10" s="11" t="s">
        <v>7</v>
      </c>
      <c r="C10" s="21">
        <f>C4</f>
        <v>9.9999999999999978E-2</v>
      </c>
    </row>
    <row r="11" spans="2:3" x14ac:dyDescent="0.35">
      <c r="B11" s="11" t="s">
        <v>8</v>
      </c>
      <c r="C11" s="21">
        <f>C7</f>
        <v>0.10100000000000001</v>
      </c>
    </row>
    <row r="12" spans="2:3" ht="15" thickBot="1" x14ac:dyDescent="0.4">
      <c r="B12" s="14" t="s">
        <v>9</v>
      </c>
      <c r="C12" s="22">
        <f>C8</f>
        <v>0.89900000000000002</v>
      </c>
    </row>
    <row r="13" spans="2:3" ht="16.5" x14ac:dyDescent="0.35">
      <c r="B13" s="10" t="s">
        <v>10</v>
      </c>
      <c r="C13" s="19">
        <f>C14/3</f>
        <v>0.33333333333333331</v>
      </c>
    </row>
    <row r="14" spans="2:3" ht="16.5" x14ac:dyDescent="0.35">
      <c r="B14" s="11" t="s">
        <v>12</v>
      </c>
      <c r="C14" s="16">
        <f>1</f>
        <v>1</v>
      </c>
    </row>
    <row r="15" spans="2:3" ht="17" thickBot="1" x14ac:dyDescent="0.4">
      <c r="B15" s="12" t="s">
        <v>11</v>
      </c>
      <c r="C15" s="17">
        <v>0.1</v>
      </c>
    </row>
    <row r="16" spans="2:3" ht="16.5" x14ac:dyDescent="0.35">
      <c r="B16" s="13" t="s">
        <v>17</v>
      </c>
      <c r="C16" s="15">
        <v>1</v>
      </c>
    </row>
    <row r="17" spans="2:3" ht="17" thickBot="1" x14ac:dyDescent="0.4">
      <c r="B17" s="14" t="s">
        <v>18</v>
      </c>
      <c r="C17" s="18">
        <v>0</v>
      </c>
    </row>
    <row r="18" spans="2:3" ht="15" thickBot="1" x14ac:dyDescent="0.4"/>
    <row r="19" spans="2:3" ht="15" thickBot="1" x14ac:dyDescent="0.4">
      <c r="B19" s="6" t="s">
        <v>14</v>
      </c>
      <c r="C19" s="4"/>
    </row>
    <row r="20" spans="2:3" ht="16.75" customHeight="1" x14ac:dyDescent="0.35">
      <c r="B20" s="7" t="s">
        <v>19</v>
      </c>
      <c r="C20" s="4"/>
    </row>
    <row r="21" spans="2:3" ht="17.399999999999999" customHeight="1" x14ac:dyDescent="0.35">
      <c r="B21" s="8" t="s">
        <v>15</v>
      </c>
      <c r="C21" s="4"/>
    </row>
    <row r="22" spans="2:3" ht="29" x14ac:dyDescent="0.35">
      <c r="B22" s="8" t="s">
        <v>16</v>
      </c>
      <c r="C22" s="4"/>
    </row>
    <row r="23" spans="2:3" ht="29" x14ac:dyDescent="0.35">
      <c r="B23" s="8" t="s">
        <v>20</v>
      </c>
      <c r="C23" s="4"/>
    </row>
    <row r="24" spans="2:3" x14ac:dyDescent="0.35">
      <c r="B24" s="8"/>
      <c r="C24" s="4"/>
    </row>
    <row r="25" spans="2:3" x14ac:dyDescent="0.35">
      <c r="B25" s="8"/>
      <c r="C25" s="4"/>
    </row>
    <row r="26" spans="2:3" x14ac:dyDescent="0.35">
      <c r="B26" s="8"/>
      <c r="C26" s="4"/>
    </row>
    <row r="27" spans="2:3" x14ac:dyDescent="0.35">
      <c r="B27" s="8"/>
      <c r="C27" s="4"/>
    </row>
    <row r="28" spans="2:3" ht="15" thickBot="1" x14ac:dyDescent="0.4">
      <c r="B28" s="9"/>
      <c r="C28" s="4"/>
    </row>
    <row r="29" spans="2:3" x14ac:dyDescent="0.35">
      <c r="B29" s="5"/>
    </row>
    <row r="30" spans="2:3" x14ac:dyDescent="0.35">
      <c r="B30" s="2" t="s">
        <v>21</v>
      </c>
      <c r="C30" s="3">
        <f>C37</f>
        <v>0.56666666666666676</v>
      </c>
    </row>
    <row r="31" spans="2:3" x14ac:dyDescent="0.35">
      <c r="B31" s="2" t="s">
        <v>22</v>
      </c>
      <c r="C31" s="3">
        <f>C36</f>
        <v>0.34890166666666678</v>
      </c>
    </row>
    <row r="32" spans="2:3" x14ac:dyDescent="0.35">
      <c r="B32" s="2" t="s">
        <v>23</v>
      </c>
      <c r="C32" s="3">
        <f>C35</f>
        <v>1.0000000000000009E-3</v>
      </c>
    </row>
    <row r="33" spans="2:3" hidden="1" x14ac:dyDescent="0.35">
      <c r="B33" s="1" t="s">
        <v>25</v>
      </c>
      <c r="C33" s="3">
        <f>C11*(C16-C15)+C12*(C17-C15)</f>
        <v>1.0000000000000009E-3</v>
      </c>
    </row>
    <row r="34" spans="2:3" hidden="1" x14ac:dyDescent="0.35">
      <c r="B34" s="1" t="s">
        <v>24</v>
      </c>
      <c r="C34" s="3">
        <f>C9*(C16-C13)+C10*(C17-C13)</f>
        <v>0.56666666666666676</v>
      </c>
    </row>
    <row r="35" spans="2:3" hidden="1" x14ac:dyDescent="0.35">
      <c r="B35" s="1" t="s">
        <v>26</v>
      </c>
      <c r="C35" s="3">
        <f>C7*(C16-C15)+C8*(C17-C15)</f>
        <v>1.0000000000000009E-3</v>
      </c>
    </row>
    <row r="36" spans="2:3" hidden="1" x14ac:dyDescent="0.35">
      <c r="B36" s="1" t="s">
        <v>27</v>
      </c>
      <c r="C36" s="3">
        <f>C5*(C16-C13)+C6*((C33+C34)-C13)</f>
        <v>0.34890166666666678</v>
      </c>
    </row>
    <row r="37" spans="2:3" hidden="1" x14ac:dyDescent="0.35">
      <c r="B37" s="1" t="s">
        <v>28</v>
      </c>
      <c r="C37" s="3">
        <f>C3*(C16-C13)+C4*(C17-C13)</f>
        <v>0.56666666666666676</v>
      </c>
    </row>
  </sheetData>
  <conditionalFormatting sqref="C30:C32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JB</cp:lastModifiedBy>
  <dcterms:created xsi:type="dcterms:W3CDTF">2013-10-15T01:44:27Z</dcterms:created>
  <dcterms:modified xsi:type="dcterms:W3CDTF">2020-02-06T00:03:54Z</dcterms:modified>
</cp:coreProperties>
</file>